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FINANCE DIRECTOR\2021\"/>
    </mc:Choice>
  </mc:AlternateContent>
  <bookViews>
    <workbookView xWindow="0" yWindow="0" windowWidth="28800" windowHeight="12300" activeTab="1"/>
  </bookViews>
  <sheets>
    <sheet name="4 Year Cycle- CAFR" sheetId="1" r:id="rId1"/>
    <sheet name="4 Year Cycle- TAX Assessor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C33" i="2"/>
  <c r="C29" i="2"/>
  <c r="A29" i="2"/>
  <c r="A33" i="2" s="1"/>
  <c r="A26" i="2"/>
  <c r="F18" i="2"/>
  <c r="F17" i="2"/>
  <c r="G17" i="2" s="1"/>
  <c r="H17" i="2" s="1"/>
  <c r="F16" i="2"/>
  <c r="F15" i="2"/>
  <c r="G15" i="2" s="1"/>
  <c r="H15" i="2" s="1"/>
  <c r="F14" i="2"/>
  <c r="F13" i="2"/>
  <c r="G13" i="2" s="1"/>
  <c r="H13" i="2" s="1"/>
  <c r="H21" i="2" s="1"/>
  <c r="H36" i="2" s="1"/>
  <c r="F11" i="2"/>
  <c r="C26" i="2" s="1"/>
  <c r="H26" i="2" s="1"/>
  <c r="H29" i="2" s="1"/>
  <c r="G29" i="2" s="1"/>
  <c r="G33" i="2" s="1"/>
  <c r="F10" i="2"/>
  <c r="C33" i="1"/>
  <c r="A33" i="1"/>
  <c r="C29" i="1"/>
  <c r="A29" i="1"/>
  <c r="C26" i="1"/>
  <c r="H26" i="1" s="1"/>
  <c r="H29" i="1" s="1"/>
  <c r="G29" i="1" s="1"/>
  <c r="A26" i="1"/>
  <c r="F18" i="1"/>
  <c r="F17" i="1"/>
  <c r="G17" i="1" s="1"/>
  <c r="H17" i="1" s="1"/>
  <c r="F16" i="1"/>
  <c r="F15" i="1"/>
  <c r="G15" i="1" s="1"/>
  <c r="H15" i="1" s="1"/>
  <c r="F14" i="1"/>
  <c r="F13" i="1"/>
  <c r="G13" i="1" s="1"/>
  <c r="F11" i="1"/>
  <c r="F10" i="1"/>
  <c r="H33" i="2" l="1"/>
  <c r="H35" i="2" s="1"/>
  <c r="H21" i="1"/>
  <c r="H36" i="1" s="1"/>
  <c r="G33" i="1" l="1"/>
  <c r="H33" i="1" s="1"/>
  <c r="H35" i="1" s="1"/>
</calcChain>
</file>

<file path=xl/sharedStrings.xml><?xml version="1.0" encoding="utf-8"?>
<sst xmlns="http://schemas.openxmlformats.org/spreadsheetml/2006/main" count="89" uniqueCount="41">
  <si>
    <t>Neutral Property Tax Increase (Decrease)</t>
  </si>
  <si>
    <t>Haywood County</t>
  </si>
  <si>
    <t xml:space="preserve">Note:  The top part of this worksheet is used as working papers to make it easier for you (counties and municipalities) to calculate </t>
  </si>
  <si>
    <t>amounts that should be used in the actual budget ordinance.</t>
  </si>
  <si>
    <t>Revaluations as of:</t>
  </si>
  <si>
    <t>January 1, 2021 and 2017</t>
  </si>
  <si>
    <t>Fiscal year</t>
  </si>
  <si>
    <t>Assessed Valuation as of June 30</t>
  </si>
  <si>
    <t>Annexation (Deannexation)</t>
  </si>
  <si>
    <t>Total Adjusted for Annexation or Deannexation</t>
  </si>
  <si>
    <t>Valuation Increase (Decrease)</t>
  </si>
  <si>
    <t>Percentage change</t>
  </si>
  <si>
    <t>2021-2022</t>
  </si>
  <si>
    <t>*</t>
  </si>
  <si>
    <t>21-22</t>
  </si>
  <si>
    <t>20-21</t>
  </si>
  <si>
    <t>Revaluation</t>
  </si>
  <si>
    <t>2020-21</t>
  </si>
  <si>
    <t>1/1/2021 *</t>
  </si>
  <si>
    <t>19-20</t>
  </si>
  <si>
    <t>2019-20</t>
  </si>
  <si>
    <t>18-19</t>
  </si>
  <si>
    <t>2018-19</t>
  </si>
  <si>
    <t>17-18</t>
  </si>
  <si>
    <t>2017-18</t>
  </si>
  <si>
    <t>Average growth %</t>
  </si>
  <si>
    <t>Doesn't include</t>
  </si>
  <si>
    <t>CAFR NUMBERS</t>
  </si>
  <si>
    <t>revaluation increase</t>
  </si>
  <si>
    <t>(decrease)</t>
  </si>
  <si>
    <t>Last year prior to revaluation</t>
  </si>
  <si>
    <t>Tax rate</t>
  </si>
  <si>
    <t>Estimated tax levy</t>
  </si>
  <si>
    <t>First year of revaluation</t>
  </si>
  <si>
    <t>Tax rate to produce equivalent levy</t>
  </si>
  <si>
    <t>Revenue neutral tax rate, to be included in budget ordinance, adjusted for growth</t>
  </si>
  <si>
    <t>Increase (decrease) tax rate for average growth rate</t>
  </si>
  <si>
    <t>Increase (Decrease)  in Tax Levy</t>
  </si>
  <si>
    <t xml:space="preserve">        Average Percentage Increase (Decrease)</t>
  </si>
  <si>
    <t xml:space="preserve">*Tax Assessors office </t>
  </si>
  <si>
    <t>https://canons.sog.unc.edu/wp-content/uploads/2011/06/local_finance_bulletin_39.pdf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</si>
</sst>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000"/>
  </numFmts>
  <fonts count="7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CC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2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/>
    <xf numFmtId="0" fontId="4" fillId="2" borderId="0" xfId="0" applyFont="1" applyFill="1" applyAlignment="1" applyProtection="1">
      <alignment horizontal="center"/>
      <protection locked="0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164" fontId="1" fillId="2" borderId="0" xfId="1" applyNumberFormat="1" applyFill="1" applyProtection="1">
      <protection locked="0"/>
    </xf>
    <xf numFmtId="164" fontId="5" fillId="2" borderId="0" xfId="1" applyNumberFormat="1" applyFont="1" applyFill="1" applyProtection="1">
      <protection locked="0"/>
    </xf>
    <xf numFmtId="164" fontId="5" fillId="0" borderId="0" xfId="1" quotePrefix="1" applyNumberFormat="1" applyFont="1" applyFill="1" applyAlignment="1" applyProtection="1">
      <alignment horizontal="right"/>
      <protection locked="0"/>
    </xf>
    <xf numFmtId="164" fontId="5" fillId="3" borderId="0" xfId="1" applyNumberFormat="1" applyFont="1" applyFill="1" applyProtection="1"/>
    <xf numFmtId="164" fontId="5" fillId="0" borderId="0" xfId="1" applyNumberFormat="1" applyFont="1" applyFill="1"/>
    <xf numFmtId="10" fontId="5" fillId="0" borderId="0" xfId="2" applyNumberFormat="1" applyFont="1" applyFill="1"/>
    <xf numFmtId="164" fontId="1" fillId="0" borderId="0" xfId="1" applyNumberFormat="1" applyFill="1"/>
    <xf numFmtId="164" fontId="5" fillId="0" borderId="0" xfId="1" applyNumberFormat="1" applyFont="1" applyFill="1" applyAlignment="1">
      <alignment horizontal="right"/>
    </xf>
    <xf numFmtId="9" fontId="5" fillId="0" borderId="0" xfId="2" applyFont="1" applyFill="1"/>
    <xf numFmtId="14" fontId="3" fillId="0" borderId="0" xfId="0" applyNumberFormat="1" applyFont="1" applyAlignment="1">
      <alignment horizontal="center"/>
    </xf>
    <xf numFmtId="164" fontId="5" fillId="3" borderId="0" xfId="1" applyNumberFormat="1" applyFont="1" applyFill="1"/>
    <xf numFmtId="10" fontId="5" fillId="3" borderId="0" xfId="2" applyNumberFormat="1" applyFont="1" applyFill="1"/>
    <xf numFmtId="0" fontId="4" fillId="4" borderId="0" xfId="0" applyFont="1" applyFill="1"/>
    <xf numFmtId="164" fontId="1" fillId="0" borderId="0" xfId="1" applyNumberFormat="1"/>
    <xf numFmtId="164" fontId="1" fillId="0" borderId="0" xfId="1" applyNumberFormat="1" applyFill="1" applyAlignment="1">
      <alignment horizontal="right"/>
    </xf>
    <xf numFmtId="9" fontId="5" fillId="0" borderId="0" xfId="2" applyFont="1"/>
    <xf numFmtId="0" fontId="0" fillId="4" borderId="0" xfId="0" applyFill="1"/>
    <xf numFmtId="0" fontId="0" fillId="0" borderId="2" xfId="0" applyBorder="1"/>
    <xf numFmtId="0" fontId="0" fillId="0" borderId="2" xfId="0" applyFill="1" applyBorder="1" applyAlignment="1">
      <alignment horizontal="right"/>
    </xf>
    <xf numFmtId="0" fontId="0" fillId="0" borderId="2" xfId="0" applyFill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3" fillId="3" borderId="0" xfId="0" applyFont="1" applyFill="1" applyProtection="1"/>
    <xf numFmtId="164" fontId="5" fillId="3" borderId="0" xfId="0" applyNumberFormat="1" applyFont="1" applyFill="1"/>
    <xf numFmtId="164" fontId="5" fillId="0" borderId="0" xfId="0" applyNumberFormat="1" applyFont="1" applyFill="1"/>
    <xf numFmtId="164" fontId="5" fillId="0" borderId="0" xfId="0" applyNumberFormat="1" applyFont="1" applyFill="1" applyAlignment="1">
      <alignment horizontal="right"/>
    </xf>
    <xf numFmtId="165" fontId="5" fillId="2" borderId="0" xfId="0" applyNumberFormat="1" applyFont="1" applyFill="1" applyProtection="1">
      <protection locked="0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165" fontId="5" fillId="0" borderId="0" xfId="0" applyNumberFormat="1" applyFont="1"/>
    <xf numFmtId="0" fontId="3" fillId="0" borderId="0" xfId="0" applyFont="1" applyAlignment="1">
      <alignment horizontal="right" wrapText="1"/>
    </xf>
    <xf numFmtId="165" fontId="5" fillId="3" borderId="0" xfId="0" applyNumberFormat="1" applyFont="1" applyFill="1"/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Fill="1"/>
    <xf numFmtId="0" fontId="3" fillId="0" borderId="0" xfId="0" applyFont="1" applyAlignment="1">
      <alignment horizontal="right"/>
    </xf>
    <xf numFmtId="0" fontId="6" fillId="0" borderId="0" xfId="3"/>
    <xf numFmtId="0" fontId="4" fillId="0" borderId="0" xfId="0" applyFont="1" applyFill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anons.sog.unc.edu/wp-content/uploads/2011/06/local_finance_bulletin_39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anons.sog.unc.edu/wp-content/uploads/2011/06/local_finance_bulletin_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I46"/>
  <sheetViews>
    <sheetView workbookViewId="0">
      <selection sqref="A1:XFD1048576"/>
    </sheetView>
  </sheetViews>
  <sheetFormatPr defaultRowHeight="12.75" x14ac:dyDescent="0.2"/>
  <cols>
    <col min="1" max="1" width="12.42578125" customWidth="1"/>
    <col min="2" max="2" width="13.28515625" customWidth="1"/>
    <col min="3" max="3" width="19.42578125" customWidth="1"/>
    <col min="4" max="4" width="15.42578125" customWidth="1"/>
    <col min="5" max="5" width="8.7109375" style="3" customWidth="1"/>
    <col min="6" max="6" width="17.28515625" style="4" customWidth="1"/>
    <col min="7" max="7" width="20" customWidth="1"/>
    <col min="8" max="8" width="13.7109375" customWidth="1"/>
    <col min="9" max="9" width="19.7109375" bestFit="1" customWidth="1"/>
  </cols>
  <sheetData>
    <row r="1" spans="1:8" ht="18" x14ac:dyDescent="0.25">
      <c r="A1" s="1" t="s">
        <v>0</v>
      </c>
      <c r="B1" s="1"/>
      <c r="C1" s="1"/>
      <c r="E1" s="2" t="s">
        <v>1</v>
      </c>
      <c r="F1" s="2"/>
      <c r="G1" s="2"/>
      <c r="H1" s="2"/>
    </row>
    <row r="3" spans="1:8" x14ac:dyDescent="0.2">
      <c r="A3" t="s">
        <v>2</v>
      </c>
    </row>
    <row r="4" spans="1:8" x14ac:dyDescent="0.2">
      <c r="B4" t="s">
        <v>3</v>
      </c>
    </row>
    <row r="6" spans="1:8" ht="15.75" x14ac:dyDescent="0.25">
      <c r="A6" s="5" t="s">
        <v>4</v>
      </c>
      <c r="B6" s="5"/>
      <c r="C6" s="5"/>
    </row>
    <row r="7" spans="1:8" ht="15.75" x14ac:dyDescent="0.25">
      <c r="A7" s="6" t="s">
        <v>5</v>
      </c>
      <c r="B7" s="6"/>
      <c r="C7" s="6"/>
    </row>
    <row r="8" spans="1:8" x14ac:dyDescent="0.2">
      <c r="C8" s="7"/>
      <c r="D8" s="8"/>
      <c r="E8" s="9"/>
      <c r="F8" s="10"/>
      <c r="G8" s="7"/>
      <c r="H8" s="7"/>
    </row>
    <row r="9" spans="1:8" ht="38.25" x14ac:dyDescent="0.25">
      <c r="A9" s="11" t="s">
        <v>6</v>
      </c>
      <c r="B9" s="12"/>
      <c r="C9" s="13" t="s">
        <v>7</v>
      </c>
      <c r="D9" s="14" t="s">
        <v>8</v>
      </c>
      <c r="E9" s="15"/>
      <c r="F9" s="14" t="s">
        <v>9</v>
      </c>
      <c r="G9" s="13" t="s">
        <v>10</v>
      </c>
      <c r="H9" s="13" t="s">
        <v>11</v>
      </c>
    </row>
    <row r="10" spans="1:8" ht="15.75" x14ac:dyDescent="0.25">
      <c r="A10" s="5" t="s">
        <v>12</v>
      </c>
      <c r="B10" t="s">
        <v>13</v>
      </c>
      <c r="C10" s="16">
        <v>9112497160</v>
      </c>
      <c r="D10" s="17">
        <v>0</v>
      </c>
      <c r="E10" s="18" t="s">
        <v>14</v>
      </c>
      <c r="F10" s="19">
        <f>C10-D10</f>
        <v>9112497160</v>
      </c>
      <c r="G10" s="20"/>
      <c r="H10" s="21"/>
    </row>
    <row r="11" spans="1:8" ht="15.75" x14ac:dyDescent="0.25">
      <c r="A11" s="5"/>
      <c r="C11" s="22"/>
      <c r="D11" s="22"/>
      <c r="E11" s="18" t="s">
        <v>15</v>
      </c>
      <c r="F11" s="19">
        <f>C13</f>
        <v>7785570581</v>
      </c>
      <c r="G11" s="20"/>
      <c r="H11" s="21"/>
    </row>
    <row r="12" spans="1:8" ht="15.75" x14ac:dyDescent="0.25">
      <c r="A12" s="5"/>
      <c r="B12" s="8" t="s">
        <v>16</v>
      </c>
      <c r="C12" s="22"/>
      <c r="D12" s="20"/>
      <c r="E12" s="23"/>
      <c r="F12" s="20"/>
      <c r="G12" s="20"/>
      <c r="H12" s="24"/>
    </row>
    <row r="13" spans="1:8" ht="15.75" x14ac:dyDescent="0.25">
      <c r="A13" s="5" t="s">
        <v>17</v>
      </c>
      <c r="B13" s="25" t="s">
        <v>18</v>
      </c>
      <c r="C13" s="16">
        <v>7785570581</v>
      </c>
      <c r="D13" s="17">
        <v>0</v>
      </c>
      <c r="E13" s="18" t="s">
        <v>15</v>
      </c>
      <c r="F13" s="19">
        <f>C13-D13</f>
        <v>7785570581</v>
      </c>
      <c r="G13" s="26">
        <f>F13-F14</f>
        <v>108362377</v>
      </c>
      <c r="H13" s="27">
        <f>G13/F14</f>
        <v>1.4114815453818321E-2</v>
      </c>
    </row>
    <row r="14" spans="1:8" ht="15.75" x14ac:dyDescent="0.25">
      <c r="A14" s="5"/>
      <c r="B14" s="25"/>
      <c r="C14" s="22"/>
      <c r="D14" s="22"/>
      <c r="E14" s="18" t="s">
        <v>19</v>
      </c>
      <c r="F14" s="19">
        <f>C15</f>
        <v>7677208204</v>
      </c>
    </row>
    <row r="15" spans="1:8" ht="15.75" x14ac:dyDescent="0.25">
      <c r="A15" s="28" t="s">
        <v>20</v>
      </c>
      <c r="B15" s="8"/>
      <c r="C15" s="16">
        <v>7677208204</v>
      </c>
      <c r="D15" s="17">
        <v>0</v>
      </c>
      <c r="E15" s="18" t="s">
        <v>19</v>
      </c>
      <c r="F15" s="19">
        <f>C15-D15</f>
        <v>7677208204</v>
      </c>
      <c r="G15" s="26">
        <f>F15-F16</f>
        <v>95928704</v>
      </c>
      <c r="H15" s="27">
        <f>G15/F16</f>
        <v>1.2653365965467966E-2</v>
      </c>
    </row>
    <row r="16" spans="1:8" ht="15.75" x14ac:dyDescent="0.25">
      <c r="A16" s="28"/>
      <c r="B16" s="8"/>
      <c r="C16" s="22"/>
      <c r="D16" s="22"/>
      <c r="E16" s="18" t="s">
        <v>21</v>
      </c>
      <c r="F16" s="19">
        <f>C17</f>
        <v>7581279500</v>
      </c>
    </row>
    <row r="17" spans="1:9" ht="15.75" x14ac:dyDescent="0.25">
      <c r="A17" s="28" t="s">
        <v>22</v>
      </c>
      <c r="B17" s="8"/>
      <c r="C17" s="16">
        <v>7581279500</v>
      </c>
      <c r="D17" s="17">
        <v>0</v>
      </c>
      <c r="E17" s="18" t="s">
        <v>21</v>
      </c>
      <c r="F17" s="19">
        <f>C17-D17</f>
        <v>7581279500</v>
      </c>
      <c r="G17" s="26">
        <f>F17-F18</f>
        <v>119568291</v>
      </c>
      <c r="H17" s="27">
        <f>G17/F18</f>
        <v>1.602424533072009E-2</v>
      </c>
    </row>
    <row r="18" spans="1:9" ht="15.75" x14ac:dyDescent="0.25">
      <c r="A18" s="28"/>
      <c r="B18" s="8"/>
      <c r="C18" s="22"/>
      <c r="D18" s="22"/>
      <c r="E18" s="18" t="s">
        <v>23</v>
      </c>
      <c r="F18" s="19">
        <f>C20</f>
        <v>7461711209</v>
      </c>
    </row>
    <row r="19" spans="1:9" ht="15.75" x14ac:dyDescent="0.25">
      <c r="A19" s="28"/>
      <c r="C19" s="29"/>
      <c r="D19" s="22"/>
      <c r="E19" s="30"/>
      <c r="F19" s="22"/>
      <c r="G19" s="29"/>
      <c r="H19" s="31"/>
    </row>
    <row r="20" spans="1:9" ht="15.75" x14ac:dyDescent="0.25">
      <c r="A20" s="28" t="s">
        <v>24</v>
      </c>
      <c r="B20" s="8" t="s">
        <v>16</v>
      </c>
      <c r="C20" s="16">
        <v>7461711209</v>
      </c>
      <c r="D20" s="22"/>
      <c r="E20" s="30"/>
      <c r="F20" s="22"/>
      <c r="G20" s="29"/>
      <c r="H20" s="31"/>
      <c r="I20" s="7"/>
    </row>
    <row r="21" spans="1:9" x14ac:dyDescent="0.2">
      <c r="B21" s="25">
        <v>42736</v>
      </c>
      <c r="C21" s="29"/>
      <c r="D21" s="22"/>
      <c r="E21" s="30"/>
      <c r="F21" s="22"/>
      <c r="G21" s="29"/>
      <c r="H21" s="27">
        <f>AVERAGE(H13:H19)</f>
        <v>1.4264142250002125E-2</v>
      </c>
      <c r="I21" s="7" t="s">
        <v>25</v>
      </c>
    </row>
    <row r="22" spans="1:9" x14ac:dyDescent="0.2">
      <c r="B22" s="7"/>
      <c r="D22" s="4"/>
      <c r="I22" s="7" t="s">
        <v>26</v>
      </c>
    </row>
    <row r="23" spans="1:9" x14ac:dyDescent="0.2">
      <c r="B23" s="7"/>
      <c r="C23" s="32" t="s">
        <v>27</v>
      </c>
      <c r="D23" s="4"/>
      <c r="I23" s="7" t="s">
        <v>28</v>
      </c>
    </row>
    <row r="24" spans="1:9" ht="13.5" thickBot="1" x14ac:dyDescent="0.25">
      <c r="A24" s="33"/>
      <c r="B24" s="33"/>
      <c r="C24" s="33"/>
      <c r="D24" s="33"/>
      <c r="E24" s="34"/>
      <c r="F24" s="35"/>
      <c r="G24" s="33"/>
      <c r="H24" s="33"/>
      <c r="I24" s="36" t="s">
        <v>29</v>
      </c>
    </row>
    <row r="25" spans="1:9" x14ac:dyDescent="0.2">
      <c r="A25" s="7" t="s">
        <v>30</v>
      </c>
      <c r="B25" s="7"/>
      <c r="G25" s="37" t="s">
        <v>31</v>
      </c>
      <c r="H25" s="7" t="s">
        <v>32</v>
      </c>
      <c r="I25" s="7"/>
    </row>
    <row r="26" spans="1:9" x14ac:dyDescent="0.2">
      <c r="A26" s="38" t="str">
        <f>A13</f>
        <v>2020-21</v>
      </c>
      <c r="B26" s="7"/>
      <c r="C26" s="39">
        <f>F11</f>
        <v>7785570581</v>
      </c>
      <c r="D26" s="40"/>
      <c r="E26" s="41"/>
      <c r="F26" s="40"/>
      <c r="G26" s="42">
        <v>0.58499999999999996</v>
      </c>
      <c r="H26" s="39">
        <f>(C26*G26)/100</f>
        <v>45545587.898849994</v>
      </c>
      <c r="I26" s="43"/>
    </row>
    <row r="27" spans="1:9" x14ac:dyDescent="0.2">
      <c r="A27" s="7"/>
      <c r="B27" s="7"/>
      <c r="C27" s="43"/>
      <c r="D27" s="44"/>
      <c r="E27" s="45"/>
      <c r="F27" s="44"/>
      <c r="G27" s="46"/>
      <c r="H27" s="43"/>
      <c r="I27" s="43"/>
    </row>
    <row r="28" spans="1:9" ht="25.5" x14ac:dyDescent="0.2">
      <c r="A28" s="7" t="s">
        <v>33</v>
      </c>
      <c r="B28" s="7"/>
      <c r="C28" s="43"/>
      <c r="D28" s="44"/>
      <c r="E28" s="45"/>
      <c r="F28" s="44"/>
      <c r="G28" s="47" t="s">
        <v>34</v>
      </c>
      <c r="H28" s="43"/>
      <c r="I28" s="43"/>
    </row>
    <row r="29" spans="1:9" x14ac:dyDescent="0.2">
      <c r="A29" s="38" t="str">
        <f>A10</f>
        <v>2021-2022</v>
      </c>
      <c r="B29" s="7"/>
      <c r="C29" s="39">
        <f>C10</f>
        <v>9112497160</v>
      </c>
      <c r="D29" s="40"/>
      <c r="E29" s="41"/>
      <c r="F29" s="40"/>
      <c r="G29" s="48">
        <f>H29*100/C29</f>
        <v>0.49981456344124658</v>
      </c>
      <c r="H29" s="39">
        <f>H26</f>
        <v>45545587.898849994</v>
      </c>
      <c r="I29" s="43"/>
    </row>
    <row r="30" spans="1:9" x14ac:dyDescent="0.2">
      <c r="A30" s="7"/>
      <c r="B30" s="7"/>
      <c r="C30" s="43"/>
      <c r="D30" s="44"/>
      <c r="E30" s="45"/>
      <c r="F30" s="44"/>
      <c r="G30" s="49"/>
      <c r="H30" s="43"/>
      <c r="I30" s="43"/>
    </row>
    <row r="31" spans="1:9" x14ac:dyDescent="0.2">
      <c r="B31" s="7"/>
      <c r="C31" s="43"/>
      <c r="D31" s="44"/>
      <c r="E31" s="45"/>
      <c r="F31" s="44"/>
      <c r="G31" s="50" t="s">
        <v>35</v>
      </c>
      <c r="H31" s="43"/>
      <c r="I31" s="43"/>
    </row>
    <row r="32" spans="1:9" ht="42" customHeight="1" x14ac:dyDescent="0.2">
      <c r="A32" s="7" t="s">
        <v>36</v>
      </c>
      <c r="B32" s="7"/>
      <c r="C32" s="43"/>
      <c r="D32" s="44"/>
      <c r="E32" s="45"/>
      <c r="F32" s="44"/>
      <c r="G32" s="50"/>
      <c r="H32" s="43"/>
      <c r="I32" s="43"/>
    </row>
    <row r="33" spans="1:9" x14ac:dyDescent="0.2">
      <c r="A33" s="38" t="str">
        <f>A29</f>
        <v>2021-2022</v>
      </c>
      <c r="C33" s="39">
        <f>C29</f>
        <v>9112497160</v>
      </c>
      <c r="D33" s="40"/>
      <c r="E33" s="41"/>
      <c r="F33" s="40"/>
      <c r="G33" s="48">
        <f>G29*(1+H21)</f>
        <v>0.50694398947279518</v>
      </c>
      <c r="H33" s="39">
        <f>C33*G33/100</f>
        <v>46195256.643499158</v>
      </c>
      <c r="I33" s="43"/>
    </row>
    <row r="34" spans="1:9" x14ac:dyDescent="0.2">
      <c r="C34" s="43"/>
      <c r="D34" s="44"/>
      <c r="E34" s="45"/>
      <c r="F34" s="44"/>
      <c r="G34" s="43"/>
      <c r="H34" s="43"/>
      <c r="I34" s="43"/>
    </row>
    <row r="35" spans="1:9" x14ac:dyDescent="0.2">
      <c r="C35" s="43"/>
      <c r="D35" s="7"/>
      <c r="E35" s="9"/>
      <c r="F35" s="51"/>
      <c r="G35" s="37" t="s">
        <v>37</v>
      </c>
      <c r="H35" s="39">
        <f>H33-H29</f>
        <v>649668.74464916438</v>
      </c>
      <c r="I35" s="43"/>
    </row>
    <row r="36" spans="1:9" x14ac:dyDescent="0.2">
      <c r="C36" s="43"/>
      <c r="D36" s="52" t="s">
        <v>38</v>
      </c>
      <c r="E36" s="52"/>
      <c r="F36" s="52"/>
      <c r="G36" s="52"/>
      <c r="H36" s="27">
        <f>H21</f>
        <v>1.4264142250002125E-2</v>
      </c>
      <c r="I36" s="43"/>
    </row>
    <row r="37" spans="1:9" x14ac:dyDescent="0.2">
      <c r="C37" s="43"/>
      <c r="D37" s="43"/>
      <c r="E37" s="45"/>
      <c r="F37" s="44"/>
      <c r="G37" s="43"/>
      <c r="H37" s="43"/>
      <c r="I37" s="43"/>
    </row>
    <row r="38" spans="1:9" x14ac:dyDescent="0.2">
      <c r="C38" s="43"/>
      <c r="D38" s="43"/>
      <c r="E38" s="45"/>
      <c r="F38" s="44"/>
      <c r="G38" s="43"/>
      <c r="H38" s="43"/>
      <c r="I38" s="43"/>
    </row>
    <row r="41" spans="1:9" x14ac:dyDescent="0.2">
      <c r="C41" t="s">
        <v>39</v>
      </c>
    </row>
    <row r="46" spans="1:9" x14ac:dyDescent="0.2">
      <c r="A46" s="53" t="s">
        <v>40</v>
      </c>
    </row>
  </sheetData>
  <sheetProtection algorithmName="SHA-512" hashValue="DL2x+ddpUGOiLgUG1Hxjl9aLqe9W+ymYKkPZCh/KwoZKpWBgRWJo5pkG6Vd2iNxkbrZrrxtIs3ISeD09gyRcbA==" saltValue="awY4DLoKGFPQLGHqFVBzoQ==" spinCount="100000" sheet="1" formatCells="0" formatColumns="0" formatRows="0"/>
  <mergeCells count="4">
    <mergeCell ref="E1:H1"/>
    <mergeCell ref="A7:C7"/>
    <mergeCell ref="G31:G32"/>
    <mergeCell ref="D36:G36"/>
  </mergeCells>
  <hyperlinks>
    <hyperlink ref="A46" r:id="rId1"/>
  </hyperlinks>
  <pageMargins left="0.75" right="0.75" top="1" bottom="1" header="0.5" footer="0.5"/>
  <pageSetup scale="84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I46"/>
  <sheetViews>
    <sheetView tabSelected="1" workbookViewId="0">
      <selection activeCell="J17" sqref="J17"/>
    </sheetView>
  </sheetViews>
  <sheetFormatPr defaultRowHeight="12.75" x14ac:dyDescent="0.2"/>
  <cols>
    <col min="1" max="1" width="12.42578125" customWidth="1"/>
    <col min="2" max="2" width="13.28515625" customWidth="1"/>
    <col min="3" max="3" width="19.42578125" customWidth="1"/>
    <col min="4" max="4" width="15.42578125" customWidth="1"/>
    <col min="5" max="5" width="8.7109375" style="3" customWidth="1"/>
    <col min="6" max="6" width="17.28515625" style="4" customWidth="1"/>
    <col min="7" max="7" width="20" customWidth="1"/>
    <col min="8" max="8" width="13.7109375" customWidth="1"/>
    <col min="9" max="9" width="19.7109375" bestFit="1" customWidth="1"/>
  </cols>
  <sheetData>
    <row r="1" spans="1:8" ht="18" x14ac:dyDescent="0.25">
      <c r="A1" s="1" t="s">
        <v>0</v>
      </c>
      <c r="B1" s="1"/>
      <c r="C1" s="1"/>
      <c r="E1" s="2" t="s">
        <v>1</v>
      </c>
      <c r="F1" s="2"/>
      <c r="G1" s="2"/>
      <c r="H1" s="2"/>
    </row>
    <row r="3" spans="1:8" x14ac:dyDescent="0.2">
      <c r="A3" t="s">
        <v>2</v>
      </c>
    </row>
    <row r="4" spans="1:8" x14ac:dyDescent="0.2">
      <c r="B4" t="s">
        <v>3</v>
      </c>
    </row>
    <row r="6" spans="1:8" ht="15.75" x14ac:dyDescent="0.25">
      <c r="A6" s="5" t="s">
        <v>4</v>
      </c>
      <c r="B6" s="5"/>
      <c r="C6" s="5"/>
    </row>
    <row r="7" spans="1:8" ht="15.75" x14ac:dyDescent="0.25">
      <c r="A7" s="6" t="s">
        <v>5</v>
      </c>
      <c r="B7" s="6"/>
      <c r="C7" s="6"/>
    </row>
    <row r="8" spans="1:8" x14ac:dyDescent="0.2">
      <c r="C8" s="7"/>
      <c r="D8" s="8"/>
      <c r="E8" s="9"/>
      <c r="F8" s="10"/>
      <c r="G8" s="7"/>
      <c r="H8" s="7"/>
    </row>
    <row r="9" spans="1:8" ht="38.25" x14ac:dyDescent="0.25">
      <c r="A9" s="11" t="s">
        <v>6</v>
      </c>
      <c r="B9" s="12"/>
      <c r="C9" s="13" t="s">
        <v>7</v>
      </c>
      <c r="D9" s="14" t="s">
        <v>8</v>
      </c>
      <c r="E9" s="15"/>
      <c r="F9" s="14" t="s">
        <v>9</v>
      </c>
      <c r="G9" s="13" t="s">
        <v>10</v>
      </c>
      <c r="H9" s="13" t="s">
        <v>11</v>
      </c>
    </row>
    <row r="10" spans="1:8" ht="15.75" x14ac:dyDescent="0.25">
      <c r="A10" s="5" t="s">
        <v>12</v>
      </c>
      <c r="B10" t="s">
        <v>13</v>
      </c>
      <c r="C10" s="16">
        <v>9112497160</v>
      </c>
      <c r="D10" s="17">
        <v>0</v>
      </c>
      <c r="E10" s="18" t="s">
        <v>14</v>
      </c>
      <c r="F10" s="19">
        <f>C10-D10</f>
        <v>9112497160</v>
      </c>
      <c r="G10" s="20"/>
      <c r="H10" s="21"/>
    </row>
    <row r="11" spans="1:8" ht="15.75" x14ac:dyDescent="0.25">
      <c r="A11" s="5"/>
      <c r="C11" s="22"/>
      <c r="D11" s="22"/>
      <c r="E11" s="18" t="s">
        <v>15</v>
      </c>
      <c r="F11" s="19">
        <f>C13</f>
        <v>7785570581</v>
      </c>
      <c r="G11" s="20"/>
      <c r="H11" s="21"/>
    </row>
    <row r="12" spans="1:8" ht="15.75" x14ac:dyDescent="0.25">
      <c r="A12" s="5"/>
      <c r="B12" s="8" t="s">
        <v>16</v>
      </c>
      <c r="C12" s="22"/>
      <c r="D12" s="20"/>
      <c r="E12" s="23"/>
      <c r="F12" s="20"/>
      <c r="G12" s="20"/>
      <c r="H12" s="24"/>
    </row>
    <row r="13" spans="1:8" ht="15.75" x14ac:dyDescent="0.25">
      <c r="A13" s="5" t="s">
        <v>17</v>
      </c>
      <c r="B13" s="25" t="s">
        <v>18</v>
      </c>
      <c r="C13" s="16">
        <v>7785570581</v>
      </c>
      <c r="D13" s="17">
        <v>0</v>
      </c>
      <c r="E13" s="18" t="s">
        <v>15</v>
      </c>
      <c r="F13" s="19">
        <f>C13-D13</f>
        <v>7785570581</v>
      </c>
      <c r="G13" s="26">
        <f>F13-F14</f>
        <v>76372761</v>
      </c>
      <c r="H13" s="27">
        <f>G13/F14</f>
        <v>9.9067066098454323E-3</v>
      </c>
    </row>
    <row r="14" spans="1:8" ht="15.75" x14ac:dyDescent="0.25">
      <c r="A14" s="5"/>
      <c r="B14" s="25"/>
      <c r="C14" s="22"/>
      <c r="D14" s="22"/>
      <c r="E14" s="18" t="s">
        <v>19</v>
      </c>
      <c r="F14" s="19">
        <f>C15</f>
        <v>7709197820</v>
      </c>
    </row>
    <row r="15" spans="1:8" ht="15.75" x14ac:dyDescent="0.25">
      <c r="A15" s="54" t="s">
        <v>20</v>
      </c>
      <c r="B15" s="8"/>
      <c r="C15" s="16">
        <v>7709197820</v>
      </c>
      <c r="D15" s="17">
        <v>0</v>
      </c>
      <c r="E15" s="18" t="s">
        <v>19</v>
      </c>
      <c r="F15" s="19">
        <f>C15-D15</f>
        <v>7709197820</v>
      </c>
      <c r="G15" s="26">
        <f>F15-F16</f>
        <v>161264288</v>
      </c>
      <c r="H15" s="27">
        <f>G15/F16</f>
        <v>2.136535613573021E-2</v>
      </c>
    </row>
    <row r="16" spans="1:8" ht="15.75" x14ac:dyDescent="0.25">
      <c r="A16" s="54"/>
      <c r="B16" s="8"/>
      <c r="C16" s="22"/>
      <c r="D16" s="22"/>
      <c r="E16" s="18" t="s">
        <v>21</v>
      </c>
      <c r="F16" s="19">
        <f>C17</f>
        <v>7547933532</v>
      </c>
    </row>
    <row r="17" spans="1:9" ht="15.75" x14ac:dyDescent="0.25">
      <c r="A17" s="54" t="s">
        <v>22</v>
      </c>
      <c r="B17" s="8"/>
      <c r="C17" s="16">
        <v>7547933532</v>
      </c>
      <c r="D17" s="17">
        <v>0</v>
      </c>
      <c r="E17" s="18" t="s">
        <v>21</v>
      </c>
      <c r="F17" s="19">
        <f>C17-D17</f>
        <v>7547933532</v>
      </c>
      <c r="G17" s="26">
        <f>F17-F18</f>
        <v>121707973</v>
      </c>
      <c r="H17" s="27">
        <f>G17/F18</f>
        <v>1.6388941062058036E-2</v>
      </c>
    </row>
    <row r="18" spans="1:9" ht="15.75" x14ac:dyDescent="0.25">
      <c r="A18" s="54"/>
      <c r="B18" s="8"/>
      <c r="C18" s="22"/>
      <c r="D18" s="22"/>
      <c r="E18" s="18" t="s">
        <v>23</v>
      </c>
      <c r="F18" s="19">
        <f>C20</f>
        <v>7426225559</v>
      </c>
    </row>
    <row r="19" spans="1:9" ht="15.75" x14ac:dyDescent="0.25">
      <c r="A19" s="54"/>
      <c r="C19" s="29"/>
      <c r="D19" s="22"/>
      <c r="E19" s="30"/>
      <c r="F19" s="22"/>
      <c r="G19" s="29"/>
      <c r="H19" s="31"/>
    </row>
    <row r="20" spans="1:9" ht="15.75" x14ac:dyDescent="0.25">
      <c r="A20" s="54" t="s">
        <v>24</v>
      </c>
      <c r="B20" s="8" t="s">
        <v>16</v>
      </c>
      <c r="C20" s="16">
        <v>7426225559</v>
      </c>
      <c r="D20" s="22"/>
      <c r="E20" s="30"/>
      <c r="F20" s="22"/>
      <c r="G20" s="29"/>
      <c r="H20" s="31"/>
      <c r="I20" s="7"/>
    </row>
    <row r="21" spans="1:9" x14ac:dyDescent="0.2">
      <c r="B21" s="25">
        <v>42736</v>
      </c>
      <c r="C21" s="29"/>
      <c r="D21" s="22"/>
      <c r="E21" s="30"/>
      <c r="F21" s="22"/>
      <c r="G21" s="29"/>
      <c r="H21" s="27">
        <f>AVERAGE(H13:H19)</f>
        <v>1.5887001269211228E-2</v>
      </c>
      <c r="I21" s="7" t="s">
        <v>25</v>
      </c>
    </row>
    <row r="22" spans="1:9" x14ac:dyDescent="0.2">
      <c r="B22" s="7"/>
      <c r="D22" s="4"/>
      <c r="I22" s="7" t="s">
        <v>26</v>
      </c>
    </row>
    <row r="23" spans="1:9" x14ac:dyDescent="0.2">
      <c r="B23" s="7"/>
      <c r="C23" s="4"/>
      <c r="D23" s="4"/>
      <c r="I23" s="7" t="s">
        <v>28</v>
      </c>
    </row>
    <row r="24" spans="1:9" ht="13.5" thickBot="1" x14ac:dyDescent="0.25">
      <c r="A24" s="33"/>
      <c r="B24" s="33"/>
      <c r="C24" s="33"/>
      <c r="D24" s="33"/>
      <c r="E24" s="34"/>
      <c r="F24" s="35"/>
      <c r="G24" s="33"/>
      <c r="H24" s="33"/>
      <c r="I24" s="36" t="s">
        <v>29</v>
      </c>
    </row>
    <row r="25" spans="1:9" x14ac:dyDescent="0.2">
      <c r="A25" s="7" t="s">
        <v>30</v>
      </c>
      <c r="B25" s="7"/>
      <c r="G25" s="37" t="s">
        <v>31</v>
      </c>
      <c r="H25" s="7" t="s">
        <v>32</v>
      </c>
      <c r="I25" s="7"/>
    </row>
    <row r="26" spans="1:9" x14ac:dyDescent="0.2">
      <c r="A26" s="38" t="str">
        <f>A13</f>
        <v>2020-21</v>
      </c>
      <c r="B26" s="7"/>
      <c r="C26" s="39">
        <f>F11</f>
        <v>7785570581</v>
      </c>
      <c r="D26" s="40"/>
      <c r="E26" s="41"/>
      <c r="F26" s="40"/>
      <c r="G26" s="42">
        <v>0.58499999999999996</v>
      </c>
      <c r="H26" s="39">
        <f>(C26*G26)/100</f>
        <v>45545587.898849994</v>
      </c>
      <c r="I26" s="43"/>
    </row>
    <row r="27" spans="1:9" x14ac:dyDescent="0.2">
      <c r="A27" s="7"/>
      <c r="B27" s="7"/>
      <c r="C27" s="43"/>
      <c r="D27" s="44"/>
      <c r="E27" s="45"/>
      <c r="F27" s="44"/>
      <c r="G27" s="46"/>
      <c r="H27" s="43"/>
      <c r="I27" s="43"/>
    </row>
    <row r="28" spans="1:9" ht="25.5" x14ac:dyDescent="0.2">
      <c r="A28" s="7" t="s">
        <v>33</v>
      </c>
      <c r="B28" s="7"/>
      <c r="C28" s="43"/>
      <c r="D28" s="44"/>
      <c r="E28" s="45"/>
      <c r="F28" s="44"/>
      <c r="G28" s="47" t="s">
        <v>34</v>
      </c>
      <c r="H28" s="43"/>
      <c r="I28" s="43"/>
    </row>
    <row r="29" spans="1:9" x14ac:dyDescent="0.2">
      <c r="A29" s="38" t="str">
        <f>A10</f>
        <v>2021-2022</v>
      </c>
      <c r="B29" s="7"/>
      <c r="C29" s="39">
        <f>C10</f>
        <v>9112497160</v>
      </c>
      <c r="D29" s="40"/>
      <c r="E29" s="41"/>
      <c r="F29" s="40"/>
      <c r="G29" s="48">
        <f>H29*100/C29</f>
        <v>0.49981456344124658</v>
      </c>
      <c r="H29" s="39">
        <f>H26</f>
        <v>45545587.898849994</v>
      </c>
      <c r="I29" s="43"/>
    </row>
    <row r="30" spans="1:9" x14ac:dyDescent="0.2">
      <c r="A30" s="7"/>
      <c r="B30" s="7"/>
      <c r="C30" s="43"/>
      <c r="D30" s="44"/>
      <c r="E30" s="45"/>
      <c r="F30" s="44"/>
      <c r="G30" s="49"/>
      <c r="H30" s="43"/>
      <c r="I30" s="43"/>
    </row>
    <row r="31" spans="1:9" x14ac:dyDescent="0.2">
      <c r="B31" s="7"/>
      <c r="C31" s="43"/>
      <c r="D31" s="44"/>
      <c r="E31" s="45"/>
      <c r="F31" s="44"/>
      <c r="G31" s="50" t="s">
        <v>35</v>
      </c>
      <c r="H31" s="43"/>
      <c r="I31" s="43"/>
    </row>
    <row r="32" spans="1:9" ht="42" customHeight="1" x14ac:dyDescent="0.2">
      <c r="A32" s="7" t="s">
        <v>36</v>
      </c>
      <c r="B32" s="7"/>
      <c r="C32" s="43"/>
      <c r="D32" s="44"/>
      <c r="E32" s="45"/>
      <c r="F32" s="44"/>
      <c r="G32" s="50"/>
      <c r="H32" s="43"/>
      <c r="I32" s="43"/>
    </row>
    <row r="33" spans="1:9" x14ac:dyDescent="0.2">
      <c r="A33" s="38" t="str">
        <f>A29</f>
        <v>2021-2022</v>
      </c>
      <c r="C33" s="39">
        <f>C29</f>
        <v>9112497160</v>
      </c>
      <c r="D33" s="40"/>
      <c r="E33" s="41"/>
      <c r="F33" s="40"/>
      <c r="G33" s="48">
        <f>G29*(1+H21)</f>
        <v>0.50775511804500795</v>
      </c>
      <c r="H33" s="39">
        <f>C33*G33/100</f>
        <v>46269170.711605996</v>
      </c>
      <c r="I33" s="43"/>
    </row>
    <row r="34" spans="1:9" x14ac:dyDescent="0.2">
      <c r="C34" s="43"/>
      <c r="D34" s="44"/>
      <c r="E34" s="45"/>
      <c r="F34" s="44"/>
      <c r="G34" s="43"/>
      <c r="H34" s="43"/>
      <c r="I34" s="43"/>
    </row>
    <row r="35" spans="1:9" x14ac:dyDescent="0.2">
      <c r="C35" s="43"/>
      <c r="D35" s="7"/>
      <c r="E35" s="9"/>
      <c r="F35" s="51"/>
      <c r="G35" s="37" t="s">
        <v>37</v>
      </c>
      <c r="H35" s="39">
        <f>H33-H29</f>
        <v>723582.81275600195</v>
      </c>
      <c r="I35" s="43"/>
    </row>
    <row r="36" spans="1:9" x14ac:dyDescent="0.2">
      <c r="C36" s="43"/>
      <c r="D36" s="52" t="s">
        <v>38</v>
      </c>
      <c r="E36" s="52"/>
      <c r="F36" s="52"/>
      <c r="G36" s="52"/>
      <c r="H36" s="27">
        <f>H21</f>
        <v>1.5887001269211228E-2</v>
      </c>
      <c r="I36" s="43"/>
    </row>
    <row r="37" spans="1:9" x14ac:dyDescent="0.2">
      <c r="C37" s="43"/>
      <c r="D37" s="43"/>
      <c r="E37" s="45"/>
      <c r="F37" s="44"/>
      <c r="G37" s="43"/>
      <c r="H37" s="43"/>
      <c r="I37" s="43"/>
    </row>
    <row r="38" spans="1:9" x14ac:dyDescent="0.2">
      <c r="C38" s="43"/>
      <c r="D38" s="43"/>
      <c r="E38" s="45"/>
      <c r="F38" s="44"/>
      <c r="G38" s="43"/>
      <c r="H38" s="43"/>
      <c r="I38" s="43"/>
    </row>
    <row r="41" spans="1:9" x14ac:dyDescent="0.2">
      <c r="C41" t="s">
        <v>39</v>
      </c>
    </row>
    <row r="46" spans="1:9" x14ac:dyDescent="0.2">
      <c r="A46" s="53" t="s">
        <v>40</v>
      </c>
    </row>
  </sheetData>
  <sheetProtection sheet="1" formatCells="0" formatColumns="0" formatRows="0"/>
  <mergeCells count="4">
    <mergeCell ref="E1:H1"/>
    <mergeCell ref="A7:C7"/>
    <mergeCell ref="G31:G32"/>
    <mergeCell ref="D36:G36"/>
  </mergeCells>
  <hyperlinks>
    <hyperlink ref="A46" r:id="rId1"/>
  </hyperlinks>
  <pageMargins left="0.75" right="0.75" top="1" bottom="1" header="0.5" footer="0.5"/>
  <pageSetup scale="84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 Year Cycle- CAFR</vt:lpstr>
      <vt:lpstr>4 Year Cycle- TAX Assessor</vt:lpstr>
    </vt:vector>
  </TitlesOfParts>
  <Company>Haywood County Gvt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 B. Owen</dc:creator>
  <cp:lastModifiedBy>Kristian B. Owen</cp:lastModifiedBy>
  <dcterms:created xsi:type="dcterms:W3CDTF">2021-06-01T18:33:06Z</dcterms:created>
  <dcterms:modified xsi:type="dcterms:W3CDTF">2021-06-01T18:35:16Z</dcterms:modified>
</cp:coreProperties>
</file>